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35"/>
  </bookViews>
  <sheets>
    <sheet name="Sayfa1" sheetId="1" r:id="rId1"/>
    <sheet name="Sayfa2" sheetId="2" r:id="rId2"/>
    <sheet name="TÜRKÇE" sheetId="3" r:id="rId3"/>
    <sheet name="MATEMATİK" sheetId="4" r:id="rId4"/>
    <sheet name="FEN" sheetId="5" r:id="rId5"/>
    <sheet name="İNK" sheetId="6" r:id="rId6"/>
    <sheet name="DİN" sheetId="7" r:id="rId7"/>
    <sheet name="İNGİLİZCE" sheetId="8" r:id="rId8"/>
  </sheets>
  <definedNames>
    <definedName name="_xlnm._FilterDatabase" localSheetId="0" hidden="1">Sayfa1!$A$3:$AH$3</definedName>
  </definedNames>
  <calcPr calcId="145621"/>
</workbook>
</file>

<file path=xl/calcChain.xml><?xml version="1.0" encoding="utf-8"?>
<calcChain xmlns="http://schemas.openxmlformats.org/spreadsheetml/2006/main">
  <c r="AE7" i="1" l="1"/>
  <c r="AF7" i="1" s="1"/>
  <c r="Z7" i="1"/>
  <c r="AA7" i="1" s="1"/>
  <c r="U7" i="1"/>
  <c r="V7" i="1" s="1"/>
  <c r="P7" i="1"/>
  <c r="Q7" i="1" s="1"/>
  <c r="K7" i="1"/>
  <c r="L7" i="1" s="1"/>
  <c r="F7" i="1"/>
  <c r="G7" i="1" s="1"/>
  <c r="AH7" i="1" l="1"/>
  <c r="AG7" i="1"/>
  <c r="AE5" i="1"/>
  <c r="AF5" i="1" s="1"/>
  <c r="Z5" i="1"/>
  <c r="AA5" i="1" s="1"/>
  <c r="U5" i="1"/>
  <c r="V5" i="1" s="1"/>
  <c r="P5" i="1"/>
  <c r="Q5" i="1" s="1"/>
  <c r="K5" i="1"/>
  <c r="L5" i="1" s="1"/>
  <c r="F5" i="1"/>
  <c r="L15" i="1"/>
  <c r="K14" i="1"/>
  <c r="L14" i="1" s="1"/>
  <c r="K16" i="1"/>
  <c r="L16" i="1" s="1"/>
  <c r="K8" i="1"/>
  <c r="L8" i="1" s="1"/>
  <c r="K11" i="1"/>
  <c r="L11" i="1" s="1"/>
  <c r="K17" i="1"/>
  <c r="L17" i="1" s="1"/>
  <c r="K9" i="1"/>
  <c r="K10" i="1"/>
  <c r="L10" i="1" s="1"/>
  <c r="K6" i="1"/>
  <c r="L6" i="1" s="1"/>
  <c r="K4" i="1"/>
  <c r="L4" i="1" s="1"/>
  <c r="K12" i="1"/>
  <c r="L12" i="1" s="1"/>
  <c r="F15" i="1"/>
  <c r="G15" i="1" s="1"/>
  <c r="F14" i="1"/>
  <c r="F16" i="1"/>
  <c r="G16" i="1" s="1"/>
  <c r="F8" i="1"/>
  <c r="G8" i="1" s="1"/>
  <c r="F11" i="1"/>
  <c r="F17" i="1"/>
  <c r="F9" i="1"/>
  <c r="G9" i="1" s="1"/>
  <c r="F10" i="1"/>
  <c r="F6" i="1"/>
  <c r="F4" i="1"/>
  <c r="G4" i="1" s="1"/>
  <c r="F12" i="1"/>
  <c r="AE15" i="1"/>
  <c r="AF15" i="1" s="1"/>
  <c r="AE14" i="1"/>
  <c r="AF14" i="1" s="1"/>
  <c r="AE16" i="1"/>
  <c r="AF16" i="1" s="1"/>
  <c r="AE8" i="1"/>
  <c r="AF8" i="1" s="1"/>
  <c r="AE11" i="1"/>
  <c r="AF11" i="1" s="1"/>
  <c r="AE17" i="1"/>
  <c r="AF17" i="1" s="1"/>
  <c r="AE9" i="1"/>
  <c r="AF9" i="1" s="1"/>
  <c r="AE10" i="1"/>
  <c r="AF10" i="1" s="1"/>
  <c r="AE6" i="1"/>
  <c r="AF6" i="1" s="1"/>
  <c r="AE4" i="1"/>
  <c r="AF4" i="1" s="1"/>
  <c r="AE12" i="1"/>
  <c r="AF12" i="1" s="1"/>
  <c r="AE13" i="1"/>
  <c r="AF13" i="1" s="1"/>
  <c r="Z15" i="1"/>
  <c r="AA15" i="1" s="1"/>
  <c r="Z14" i="1"/>
  <c r="AA14" i="1" s="1"/>
  <c r="Z16" i="1"/>
  <c r="AA16" i="1" s="1"/>
  <c r="Z8" i="1"/>
  <c r="AA8" i="1" s="1"/>
  <c r="Z11" i="1"/>
  <c r="AA11" i="1" s="1"/>
  <c r="Z17" i="1"/>
  <c r="AA17" i="1" s="1"/>
  <c r="Z9" i="1"/>
  <c r="AA9" i="1" s="1"/>
  <c r="Z10" i="1"/>
  <c r="AA10" i="1" s="1"/>
  <c r="Z6" i="1"/>
  <c r="AA6" i="1" s="1"/>
  <c r="Z4" i="1"/>
  <c r="AA4" i="1" s="1"/>
  <c r="Z12" i="1"/>
  <c r="AA12" i="1" s="1"/>
  <c r="Z13" i="1"/>
  <c r="AA13" i="1" s="1"/>
  <c r="U15" i="1"/>
  <c r="V15" i="1" s="1"/>
  <c r="U14" i="1"/>
  <c r="V14" i="1" s="1"/>
  <c r="U16" i="1"/>
  <c r="V16" i="1" s="1"/>
  <c r="U8" i="1"/>
  <c r="V8" i="1" s="1"/>
  <c r="U11" i="1"/>
  <c r="V11" i="1" s="1"/>
  <c r="U17" i="1"/>
  <c r="V17" i="1" s="1"/>
  <c r="U9" i="1"/>
  <c r="V9" i="1" s="1"/>
  <c r="U10" i="1"/>
  <c r="V10" i="1" s="1"/>
  <c r="U6" i="1"/>
  <c r="V6" i="1" s="1"/>
  <c r="U4" i="1"/>
  <c r="V4" i="1" s="1"/>
  <c r="U12" i="1"/>
  <c r="V12" i="1" s="1"/>
  <c r="U13" i="1"/>
  <c r="V13" i="1" s="1"/>
  <c r="P15" i="1"/>
  <c r="Q15" i="1" s="1"/>
  <c r="P14" i="1"/>
  <c r="Q14" i="1" s="1"/>
  <c r="P16" i="1"/>
  <c r="Q16" i="1" s="1"/>
  <c r="P8" i="1"/>
  <c r="Q8" i="1" s="1"/>
  <c r="P11" i="1"/>
  <c r="Q11" i="1" s="1"/>
  <c r="P17" i="1"/>
  <c r="Q17" i="1" s="1"/>
  <c r="P9" i="1"/>
  <c r="Q9" i="1" s="1"/>
  <c r="P10" i="1"/>
  <c r="Q10" i="1" s="1"/>
  <c r="P6" i="1"/>
  <c r="Q6" i="1" s="1"/>
  <c r="P4" i="1"/>
  <c r="Q4" i="1" s="1"/>
  <c r="P12" i="1"/>
  <c r="Q12" i="1" s="1"/>
  <c r="P13" i="1"/>
  <c r="Q13" i="1" s="1"/>
  <c r="K13" i="1"/>
  <c r="L13" i="1" s="1"/>
  <c r="F13" i="1"/>
  <c r="AH4" i="1" l="1"/>
  <c r="AG5" i="1"/>
  <c r="G5" i="1"/>
  <c r="AH5" i="1" s="1"/>
  <c r="AH8" i="1"/>
  <c r="AH16" i="1"/>
  <c r="AG12" i="1"/>
  <c r="G12" i="1"/>
  <c r="AH12" i="1" s="1"/>
  <c r="AG4" i="1"/>
  <c r="AG6" i="1"/>
  <c r="AG10" i="1"/>
  <c r="AG9" i="1"/>
  <c r="L9" i="1"/>
  <c r="AH9" i="1" s="1"/>
  <c r="AG17" i="1"/>
  <c r="AG11" i="1"/>
  <c r="G11" i="1"/>
  <c r="AH11" i="1" s="1"/>
  <c r="AG8" i="1"/>
  <c r="AG14" i="1"/>
  <c r="G14" i="1"/>
  <c r="AH14" i="1" s="1"/>
  <c r="AG15" i="1"/>
  <c r="AG16" i="1"/>
  <c r="AG13" i="1"/>
  <c r="G6" i="1"/>
  <c r="AH6" i="1" s="1"/>
  <c r="G10" i="1"/>
  <c r="AH10" i="1" s="1"/>
  <c r="G17" i="1"/>
  <c r="AH17" i="1" s="1"/>
  <c r="AH15" i="1"/>
  <c r="G13" i="1"/>
  <c r="AH13" i="1" s="1"/>
</calcChain>
</file>

<file path=xl/sharedStrings.xml><?xml version="1.0" encoding="utf-8"?>
<sst xmlns="http://schemas.openxmlformats.org/spreadsheetml/2006/main" count="111" uniqueCount="37">
  <si>
    <t>TÜRKÇE</t>
  </si>
  <si>
    <t>DİN KÜLT. Ve AHLAK BİLGİSİ</t>
  </si>
  <si>
    <t>İNGİLİZCE</t>
  </si>
  <si>
    <t>TC İNK. TAR. ve ATATÜRKÇÜLÜK</t>
  </si>
  <si>
    <t>MATEMATİK</t>
  </si>
  <si>
    <t>TOPLAMLAR</t>
  </si>
  <si>
    <t>NET</t>
  </si>
  <si>
    <t>PUAN</t>
  </si>
  <si>
    <t xml:space="preserve">ÖĞRENCİNİN </t>
  </si>
  <si>
    <t>ADI - SOYADI</t>
  </si>
  <si>
    <t>D</t>
  </si>
  <si>
    <t>Y</t>
  </si>
  <si>
    <t>B</t>
  </si>
  <si>
    <t>Ortalama</t>
  </si>
  <si>
    <t>Yüzde</t>
  </si>
  <si>
    <t>Türkçe</t>
  </si>
  <si>
    <t>İnkılap Tar.</t>
  </si>
  <si>
    <t>DKAP</t>
  </si>
  <si>
    <t>FEN BİL</t>
  </si>
  <si>
    <t>Nurgül BOLAT</t>
  </si>
  <si>
    <t>Akif KAYA</t>
  </si>
  <si>
    <t>Münevver KAYA</t>
  </si>
  <si>
    <t>Çiçek Buse GÜNGÖR</t>
  </si>
  <si>
    <t>Meliha KILIÇ</t>
  </si>
  <si>
    <t>Damla DEMİR</t>
  </si>
  <si>
    <t>Halil İbrahim ULUPINAR</t>
  </si>
  <si>
    <t>Rabia BİÇER</t>
  </si>
  <si>
    <t>Melisa BALAKÇI</t>
  </si>
  <si>
    <t>Derya Naz AKKUŞ</t>
  </si>
  <si>
    <t>Net Ort.</t>
  </si>
  <si>
    <t>Yüzde Ort.</t>
  </si>
  <si>
    <t>Cansel KARA</t>
  </si>
  <si>
    <t>Ramazan KARAÇAM</t>
  </si>
  <si>
    <t>Meryem KOÇ</t>
  </si>
  <si>
    <t>FEN BİLİMLERİ</t>
  </si>
  <si>
    <t>Emine BÜYÜKPATLAK</t>
  </si>
  <si>
    <t>BÜYÜKDÜVENCİ ORTAOKULU 8, SINIFLAR 13, DENEME SINAVI SONUÇLARI                              SINAV TARİHİ27/05/2022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</si>
</sst>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7" tint="-0.249977111117893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1"/>
      <color theme="4" tint="-0.499984740745262"/>
      <name val="Calibri"/>
      <family val="2"/>
      <charset val="162"/>
      <scheme val="minor"/>
    </font>
    <font>
      <sz val="11"/>
      <color theme="3" tint="-0.499984740745262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1" applyNumberForma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9" fillId="0" borderId="0" xfId="0" applyFont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zoomScale="70" zoomScaleNormal="70" workbookViewId="0">
      <selection activeCell="AB20" sqref="AB20"/>
    </sheetView>
  </sheetViews>
  <sheetFormatPr defaultRowHeight="15" x14ac:dyDescent="0.25"/>
  <cols>
    <col min="1" max="1" width="9.28515625" bestFit="1" customWidth="1"/>
    <col min="2" max="2" width="39.28515625" bestFit="1" customWidth="1"/>
    <col min="3" max="5" width="5.42578125" bestFit="1" customWidth="1"/>
    <col min="6" max="6" width="5.140625" customWidth="1"/>
    <col min="7" max="7" width="10.28515625" customWidth="1"/>
    <col min="8" max="8" width="3.5703125" bestFit="1" customWidth="1"/>
    <col min="9" max="9" width="5.42578125" bestFit="1" customWidth="1"/>
    <col min="10" max="10" width="3.5703125" bestFit="1" customWidth="1"/>
    <col min="11" max="11" width="5.28515625" customWidth="1"/>
    <col min="12" max="12" width="7.5703125" customWidth="1"/>
    <col min="13" max="14" width="5.42578125" bestFit="1" customWidth="1"/>
    <col min="15" max="15" width="2.5703125" customWidth="1"/>
    <col min="16" max="16" width="5.7109375" customWidth="1"/>
    <col min="17" max="17" width="6" customWidth="1"/>
    <col min="18" max="18" width="3.85546875" bestFit="1" customWidth="1"/>
    <col min="19" max="19" width="5.42578125" bestFit="1" customWidth="1"/>
    <col min="20" max="20" width="3.5703125" bestFit="1" customWidth="1"/>
    <col min="21" max="21" width="8.85546875" customWidth="1"/>
    <col min="22" max="22" width="10.28515625" customWidth="1"/>
    <col min="23" max="25" width="5.42578125" bestFit="1" customWidth="1"/>
    <col min="26" max="26" width="5" customWidth="1"/>
    <col min="27" max="27" width="15" customWidth="1"/>
    <col min="28" max="30" width="5.42578125" bestFit="1" customWidth="1"/>
    <col min="31" max="31" width="5" customWidth="1"/>
    <col min="32" max="32" width="8.140625" customWidth="1"/>
    <col min="33" max="33" width="6" customWidth="1"/>
    <col min="34" max="34" width="9.85546875" customWidth="1"/>
  </cols>
  <sheetData>
    <row r="1" spans="1:34" ht="30.75" customHeight="1" x14ac:dyDescent="0.35">
      <c r="A1" s="26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4" ht="23.25" x14ac:dyDescent="0.35">
      <c r="A2" s="4"/>
      <c r="B2" s="5" t="s">
        <v>8</v>
      </c>
      <c r="C2" s="28" t="s">
        <v>0</v>
      </c>
      <c r="D2" s="28"/>
      <c r="E2" s="28"/>
      <c r="F2" s="28"/>
      <c r="G2" s="28"/>
      <c r="H2" s="29" t="s">
        <v>3</v>
      </c>
      <c r="I2" s="29"/>
      <c r="J2" s="29"/>
      <c r="K2" s="29"/>
      <c r="L2" s="29"/>
      <c r="M2" s="29" t="s">
        <v>1</v>
      </c>
      <c r="N2" s="29"/>
      <c r="O2" s="29"/>
      <c r="P2" s="29"/>
      <c r="Q2" s="29"/>
      <c r="R2" s="28" t="s">
        <v>2</v>
      </c>
      <c r="S2" s="28"/>
      <c r="T2" s="28"/>
      <c r="U2" s="28"/>
      <c r="V2" s="28"/>
      <c r="W2" s="28" t="s">
        <v>4</v>
      </c>
      <c r="X2" s="28"/>
      <c r="Y2" s="28"/>
      <c r="Z2" s="28"/>
      <c r="AA2" s="28"/>
      <c r="AB2" s="28" t="s">
        <v>34</v>
      </c>
      <c r="AC2" s="28"/>
      <c r="AD2" s="28"/>
      <c r="AE2" s="28"/>
      <c r="AF2" s="28"/>
      <c r="AG2" s="28" t="s">
        <v>5</v>
      </c>
      <c r="AH2" s="28"/>
    </row>
    <row r="3" spans="1:34" ht="23.25" x14ac:dyDescent="0.35">
      <c r="A3" s="4"/>
      <c r="B3" s="5" t="s">
        <v>9</v>
      </c>
      <c r="C3" s="6" t="s">
        <v>10</v>
      </c>
      <c r="D3" s="6" t="s">
        <v>11</v>
      </c>
      <c r="E3" s="6" t="s">
        <v>12</v>
      </c>
      <c r="F3" s="6" t="s">
        <v>6</v>
      </c>
      <c r="G3" s="6" t="s">
        <v>7</v>
      </c>
      <c r="H3" s="6" t="s">
        <v>10</v>
      </c>
      <c r="I3" s="6" t="s">
        <v>11</v>
      </c>
      <c r="J3" s="6" t="s">
        <v>12</v>
      </c>
      <c r="K3" s="6" t="s">
        <v>6</v>
      </c>
      <c r="L3" s="6" t="s">
        <v>7</v>
      </c>
      <c r="M3" s="6" t="s">
        <v>10</v>
      </c>
      <c r="N3" s="6" t="s">
        <v>11</v>
      </c>
      <c r="O3" s="6" t="s">
        <v>12</v>
      </c>
      <c r="P3" s="6" t="s">
        <v>6</v>
      </c>
      <c r="Q3" s="6" t="s">
        <v>7</v>
      </c>
      <c r="R3" s="6" t="s">
        <v>10</v>
      </c>
      <c r="S3" s="6" t="s">
        <v>11</v>
      </c>
      <c r="T3" s="6" t="s">
        <v>12</v>
      </c>
      <c r="U3" s="6" t="s">
        <v>6</v>
      </c>
      <c r="V3" s="6" t="s">
        <v>7</v>
      </c>
      <c r="W3" s="6" t="s">
        <v>10</v>
      </c>
      <c r="X3" s="6" t="s">
        <v>11</v>
      </c>
      <c r="Y3" s="6" t="s">
        <v>12</v>
      </c>
      <c r="Z3" s="6" t="s">
        <v>6</v>
      </c>
      <c r="AA3" s="6" t="s">
        <v>7</v>
      </c>
      <c r="AB3" s="6" t="s">
        <v>10</v>
      </c>
      <c r="AC3" s="6" t="s">
        <v>11</v>
      </c>
      <c r="AD3" s="6" t="s">
        <v>12</v>
      </c>
      <c r="AE3" s="6" t="s">
        <v>6</v>
      </c>
      <c r="AF3" s="6" t="s">
        <v>7</v>
      </c>
      <c r="AG3" s="6" t="s">
        <v>6</v>
      </c>
      <c r="AH3" s="6" t="s">
        <v>7</v>
      </c>
    </row>
    <row r="4" spans="1:34" ht="23.25" x14ac:dyDescent="0.35">
      <c r="A4" s="11">
        <v>1</v>
      </c>
      <c r="B4" s="30" t="s">
        <v>28</v>
      </c>
      <c r="C4" s="12">
        <v>17</v>
      </c>
      <c r="D4" s="12">
        <v>3</v>
      </c>
      <c r="E4" s="12">
        <v>0</v>
      </c>
      <c r="F4" s="12">
        <f>C4-D4*0.33333333</f>
        <v>16.000000010000001</v>
      </c>
      <c r="G4" s="6">
        <f>F4*3.6728</f>
        <v>58.764800036728005</v>
      </c>
      <c r="H4" s="13">
        <v>9</v>
      </c>
      <c r="I4" s="13">
        <v>1</v>
      </c>
      <c r="J4" s="13">
        <v>0</v>
      </c>
      <c r="K4" s="13">
        <f>H4-I4*0.33333</f>
        <v>8.6666699999999999</v>
      </c>
      <c r="L4" s="6">
        <f>K4*1.686</f>
        <v>14.61200562</v>
      </c>
      <c r="M4" s="14">
        <v>10</v>
      </c>
      <c r="N4" s="14">
        <v>0</v>
      </c>
      <c r="O4" s="14">
        <v>0</v>
      </c>
      <c r="P4" s="14">
        <f>M4-N4*0.333333</f>
        <v>10</v>
      </c>
      <c r="Q4" s="6">
        <f>P4*1.881</f>
        <v>18.809999999999999</v>
      </c>
      <c r="R4" s="15">
        <v>6</v>
      </c>
      <c r="S4" s="15">
        <v>4</v>
      </c>
      <c r="T4" s="15">
        <v>0</v>
      </c>
      <c r="U4" s="15">
        <f>R4-S4*0.33333</f>
        <v>4.6666799999999995</v>
      </c>
      <c r="V4" s="6">
        <f>U4*1.633</f>
        <v>7.6206884399999995</v>
      </c>
      <c r="W4" s="16">
        <v>5</v>
      </c>
      <c r="X4" s="16">
        <v>7</v>
      </c>
      <c r="Y4" s="16">
        <v>12</v>
      </c>
      <c r="Z4" s="16">
        <f>W4-X4*0.33333</f>
        <v>2.66669</v>
      </c>
      <c r="AA4" s="7">
        <f>Z4*4.9536</f>
        <v>13.209715584</v>
      </c>
      <c r="AB4" s="17">
        <v>9</v>
      </c>
      <c r="AC4" s="17">
        <v>6</v>
      </c>
      <c r="AD4" s="17">
        <v>5</v>
      </c>
      <c r="AE4" s="17">
        <f>AB4-AC4*0.33333</f>
        <v>7.0000200000000001</v>
      </c>
      <c r="AF4" s="7">
        <f>AE4*4.0736</f>
        <v>28.515281471999998</v>
      </c>
      <c r="AG4" s="18">
        <f>SUM(F4,K4,P4,U4,Z4,AE4)</f>
        <v>49.000060010000006</v>
      </c>
      <c r="AH4" s="8">
        <f>SUM(G4,L4,Q4,V4,AA4,AF4,194)</f>
        <v>335.53249115272797</v>
      </c>
    </row>
    <row r="5" spans="1:34" ht="23.25" x14ac:dyDescent="0.35">
      <c r="A5" s="11">
        <v>2</v>
      </c>
      <c r="B5" s="30" t="s">
        <v>21</v>
      </c>
      <c r="C5" s="12">
        <v>17</v>
      </c>
      <c r="D5" s="12">
        <v>3</v>
      </c>
      <c r="E5" s="12">
        <v>0</v>
      </c>
      <c r="F5" s="12">
        <f>C5-D5*0.33333333</f>
        <v>16.000000010000001</v>
      </c>
      <c r="G5" s="6">
        <f>F5*3.6728</f>
        <v>58.764800036728005</v>
      </c>
      <c r="H5" s="13">
        <v>7</v>
      </c>
      <c r="I5" s="13">
        <v>2</v>
      </c>
      <c r="J5" s="13">
        <v>1</v>
      </c>
      <c r="K5" s="13">
        <f>H5-I5*0.33333</f>
        <v>6.3333399999999997</v>
      </c>
      <c r="L5" s="6">
        <f>K5*1.686</f>
        <v>10.67801124</v>
      </c>
      <c r="M5" s="14">
        <v>9</v>
      </c>
      <c r="N5" s="14">
        <v>1</v>
      </c>
      <c r="O5" s="14">
        <v>0</v>
      </c>
      <c r="P5" s="14">
        <f>M5-N5*0.333333</f>
        <v>8.6666670000000003</v>
      </c>
      <c r="Q5" s="6">
        <f>P5*1.881</f>
        <v>16.302000627000002</v>
      </c>
      <c r="R5" s="15">
        <v>6</v>
      </c>
      <c r="S5" s="15">
        <v>3</v>
      </c>
      <c r="T5" s="15">
        <v>1</v>
      </c>
      <c r="U5" s="15">
        <f>R5-S5*0.33333</f>
        <v>5.0000099999999996</v>
      </c>
      <c r="V5" s="6">
        <f>U5*1.633</f>
        <v>8.1650163300000003</v>
      </c>
      <c r="W5" s="16">
        <v>6</v>
      </c>
      <c r="X5" s="16">
        <v>3</v>
      </c>
      <c r="Y5" s="16">
        <v>11</v>
      </c>
      <c r="Z5" s="16">
        <f>W5-X5*0.33333</f>
        <v>5.0000099999999996</v>
      </c>
      <c r="AA5" s="20">
        <f>Z5*4.9536</f>
        <v>24.768049535999996</v>
      </c>
      <c r="AB5" s="17">
        <v>6</v>
      </c>
      <c r="AC5" s="17">
        <v>4</v>
      </c>
      <c r="AD5" s="17">
        <v>10</v>
      </c>
      <c r="AE5" s="17">
        <f>AB5-AC5*0.33333</f>
        <v>4.6666799999999995</v>
      </c>
      <c r="AF5" s="20">
        <f>AE5*4.0736</f>
        <v>19.010187647999999</v>
      </c>
      <c r="AG5" s="18">
        <f>SUM(F5,K5,P5,U5,Z5,AE5)</f>
        <v>45.666707009999996</v>
      </c>
      <c r="AH5" s="8">
        <f>SUM(G5,L5,Q5,V5,AA5,AF5,194)</f>
        <v>331.68806541772801</v>
      </c>
    </row>
    <row r="6" spans="1:34" ht="23.25" x14ac:dyDescent="0.35">
      <c r="A6" s="11">
        <v>3</v>
      </c>
      <c r="B6" s="30" t="s">
        <v>22</v>
      </c>
      <c r="C6" s="12">
        <v>15</v>
      </c>
      <c r="D6" s="12">
        <v>1</v>
      </c>
      <c r="E6" s="12">
        <v>4</v>
      </c>
      <c r="F6" s="12">
        <f>C6-D6*0.33333333</f>
        <v>14.66666667</v>
      </c>
      <c r="G6" s="6">
        <f>F6*3.6728</f>
        <v>53.867733345575999</v>
      </c>
      <c r="H6" s="13">
        <v>1</v>
      </c>
      <c r="I6" s="13">
        <v>4</v>
      </c>
      <c r="J6" s="13">
        <v>5</v>
      </c>
      <c r="K6" s="13">
        <f>H6-I6*0.33333</f>
        <v>-0.33332000000000006</v>
      </c>
      <c r="L6" s="6">
        <f>K6*1.686</f>
        <v>-0.56197752000000012</v>
      </c>
      <c r="M6" s="14">
        <v>8</v>
      </c>
      <c r="N6" s="14">
        <v>0</v>
      </c>
      <c r="O6" s="14">
        <v>1</v>
      </c>
      <c r="P6" s="14">
        <f>M6-N6*0.333333</f>
        <v>8</v>
      </c>
      <c r="Q6" s="6">
        <f>P6*1.881</f>
        <v>15.048</v>
      </c>
      <c r="R6" s="15">
        <v>3</v>
      </c>
      <c r="S6" s="15">
        <v>1</v>
      </c>
      <c r="T6" s="15">
        <v>6</v>
      </c>
      <c r="U6" s="15">
        <f>R6-S6*0.33333</f>
        <v>2.6666699999999999</v>
      </c>
      <c r="V6" s="6">
        <f>U6*1.633</f>
        <v>4.3546721100000001</v>
      </c>
      <c r="W6" s="16">
        <v>5</v>
      </c>
      <c r="X6" s="16">
        <v>1</v>
      </c>
      <c r="Y6" s="16">
        <v>14</v>
      </c>
      <c r="Z6" s="16">
        <f>W6-X6*0.33333</f>
        <v>4.6666699999999999</v>
      </c>
      <c r="AA6" s="7">
        <f>Z6*4.9536</f>
        <v>23.116816512</v>
      </c>
      <c r="AB6" s="17">
        <v>2</v>
      </c>
      <c r="AC6" s="17">
        <v>3</v>
      </c>
      <c r="AD6" s="17">
        <v>15</v>
      </c>
      <c r="AE6" s="17">
        <f>AB6-AC6*0.33333</f>
        <v>1.0000100000000001</v>
      </c>
      <c r="AF6" s="7">
        <f>AE6*4.0736</f>
        <v>4.0736407359999998</v>
      </c>
      <c r="AG6" s="18">
        <f>SUM(F6,K6,P6,U6,Z6,AE6)</f>
        <v>30.666696669999997</v>
      </c>
      <c r="AH6" s="8">
        <f>SUM(G6,L6,Q6,V6,AA6,AF6,194)</f>
        <v>293.898885183576</v>
      </c>
    </row>
    <row r="7" spans="1:34" ht="23.25" x14ac:dyDescent="0.35">
      <c r="A7" s="11">
        <v>4</v>
      </c>
      <c r="B7" s="30" t="s">
        <v>31</v>
      </c>
      <c r="C7" s="12">
        <v>16</v>
      </c>
      <c r="D7" s="12">
        <v>1</v>
      </c>
      <c r="E7" s="12">
        <v>3</v>
      </c>
      <c r="F7" s="12">
        <f>C7-D7*0.33333333</f>
        <v>15.66666667</v>
      </c>
      <c r="G7" s="6">
        <f>F7*3.6728</f>
        <v>57.540533345576002</v>
      </c>
      <c r="H7" s="13">
        <v>5</v>
      </c>
      <c r="I7" s="13">
        <v>1</v>
      </c>
      <c r="J7" s="13">
        <v>4</v>
      </c>
      <c r="K7" s="13">
        <f>H7-I7*0.33333</f>
        <v>4.6666699999999999</v>
      </c>
      <c r="L7" s="6">
        <f>K7*1.686</f>
        <v>7.8680056199999999</v>
      </c>
      <c r="M7" s="14">
        <v>10</v>
      </c>
      <c r="N7" s="14">
        <v>0</v>
      </c>
      <c r="O7" s="14">
        <v>0</v>
      </c>
      <c r="P7" s="14">
        <f>M7-N7*0.333333</f>
        <v>10</v>
      </c>
      <c r="Q7" s="6">
        <f>P7*1.881</f>
        <v>18.809999999999999</v>
      </c>
      <c r="R7" s="15">
        <v>2</v>
      </c>
      <c r="S7" s="15">
        <v>0</v>
      </c>
      <c r="T7" s="15">
        <v>8</v>
      </c>
      <c r="U7" s="15">
        <f>R7-S7*0.33333</f>
        <v>2</v>
      </c>
      <c r="V7" s="6">
        <f>U7*1.633</f>
        <v>3.266</v>
      </c>
      <c r="W7" s="16">
        <v>2</v>
      </c>
      <c r="X7" s="16">
        <v>2</v>
      </c>
      <c r="Y7" s="16">
        <v>16</v>
      </c>
      <c r="Z7" s="16">
        <f>W7-X7*0.33333</f>
        <v>1.33334</v>
      </c>
      <c r="AA7" s="24">
        <f>Z7*4.9536</f>
        <v>6.6048330239999995</v>
      </c>
      <c r="AB7" s="17">
        <v>3</v>
      </c>
      <c r="AC7" s="17">
        <v>6</v>
      </c>
      <c r="AD7" s="17">
        <v>11</v>
      </c>
      <c r="AE7" s="17">
        <f>AB7-AC7*0.33333</f>
        <v>1.0000199999999999</v>
      </c>
      <c r="AF7" s="24">
        <f>AE7*4.0736</f>
        <v>4.0736814719999996</v>
      </c>
      <c r="AG7" s="18">
        <f>SUM(F7,K7,P7,U7,Z7,AE7)</f>
        <v>34.66669667</v>
      </c>
      <c r="AH7" s="8">
        <f>SUM(G7,L7,Q7,V7,AA7,AF7,194)</f>
        <v>292.163053461576</v>
      </c>
    </row>
    <row r="8" spans="1:34" ht="23.25" x14ac:dyDescent="0.35">
      <c r="A8" s="11">
        <v>5</v>
      </c>
      <c r="B8" s="30" t="s">
        <v>33</v>
      </c>
      <c r="C8" s="12">
        <v>15</v>
      </c>
      <c r="D8" s="12">
        <v>3</v>
      </c>
      <c r="E8" s="12">
        <v>2</v>
      </c>
      <c r="F8" s="12">
        <f>C8-D8*0.33333333</f>
        <v>14.000000010000001</v>
      </c>
      <c r="G8" s="6">
        <f>F8*3.6728</f>
        <v>51.419200036728007</v>
      </c>
      <c r="H8" s="13">
        <v>4</v>
      </c>
      <c r="I8" s="13">
        <v>4</v>
      </c>
      <c r="J8" s="13">
        <v>2</v>
      </c>
      <c r="K8" s="13">
        <f>H8-I8*0.33333</f>
        <v>2.6666799999999999</v>
      </c>
      <c r="L8" s="6">
        <f>K8*1.686</f>
        <v>4.4960224799999997</v>
      </c>
      <c r="M8" s="14">
        <v>9</v>
      </c>
      <c r="N8" s="14">
        <v>0</v>
      </c>
      <c r="O8" s="14">
        <v>1</v>
      </c>
      <c r="P8" s="14">
        <f>M8-N8*0.333333</f>
        <v>9</v>
      </c>
      <c r="Q8" s="6">
        <f>P8*1.881</f>
        <v>16.928999999999998</v>
      </c>
      <c r="R8" s="15">
        <v>1</v>
      </c>
      <c r="S8" s="15">
        <v>3</v>
      </c>
      <c r="T8" s="15">
        <v>6</v>
      </c>
      <c r="U8" s="15">
        <f>R8-S8*0.33333</f>
        <v>9.9999999999544897E-6</v>
      </c>
      <c r="V8" s="6">
        <f>U8*1.633</f>
        <v>1.6329999999925683E-5</v>
      </c>
      <c r="W8" s="16">
        <v>5</v>
      </c>
      <c r="X8" s="16">
        <v>5</v>
      </c>
      <c r="Y8" s="16">
        <v>10</v>
      </c>
      <c r="Z8" s="16">
        <f>W8-X8*0.33333</f>
        <v>3.3333499999999998</v>
      </c>
      <c r="AA8" s="7">
        <f>Z8*4.9536</f>
        <v>16.51208256</v>
      </c>
      <c r="AB8" s="17">
        <v>3</v>
      </c>
      <c r="AC8" s="17">
        <v>4</v>
      </c>
      <c r="AD8" s="17">
        <v>13</v>
      </c>
      <c r="AE8" s="17">
        <f>AB8-AC8*0.33333</f>
        <v>1.6666799999999999</v>
      </c>
      <c r="AF8" s="7">
        <f>AE8*4.0736</f>
        <v>6.7893876479999999</v>
      </c>
      <c r="AG8" s="18">
        <f>SUM(F8,K8,P8,U8,Z8,AE8)</f>
        <v>30.666720009999999</v>
      </c>
      <c r="AH8" s="8">
        <f>SUM(G8,L8,Q8,V8,AA8,AF8,194)</f>
        <v>290.145709054728</v>
      </c>
    </row>
    <row r="9" spans="1:34" ht="23.25" x14ac:dyDescent="0.35">
      <c r="A9" s="11">
        <v>6</v>
      </c>
      <c r="B9" s="30" t="s">
        <v>27</v>
      </c>
      <c r="C9" s="12">
        <v>10</v>
      </c>
      <c r="D9" s="12">
        <v>5</v>
      </c>
      <c r="E9" s="12">
        <v>5</v>
      </c>
      <c r="F9" s="12">
        <f>C9-D9*0.33333333</f>
        <v>8.3333333500000002</v>
      </c>
      <c r="G9" s="6">
        <f>F9*3.6728</f>
        <v>30.60666672788</v>
      </c>
      <c r="H9" s="13">
        <v>4</v>
      </c>
      <c r="I9" s="13">
        <v>1</v>
      </c>
      <c r="J9" s="13">
        <v>5</v>
      </c>
      <c r="K9" s="13">
        <f>H9-I9*0.33333</f>
        <v>3.6666699999999999</v>
      </c>
      <c r="L9" s="6">
        <f>K9*1.686</f>
        <v>6.18200562</v>
      </c>
      <c r="M9" s="14">
        <v>5</v>
      </c>
      <c r="N9" s="14">
        <v>2</v>
      </c>
      <c r="O9" s="14">
        <v>3</v>
      </c>
      <c r="P9" s="14">
        <f>M9-N9*0.333333</f>
        <v>4.3333339999999998</v>
      </c>
      <c r="Q9" s="6">
        <f>P9*1.881</f>
        <v>8.1510012540000005</v>
      </c>
      <c r="R9" s="15">
        <v>4</v>
      </c>
      <c r="S9" s="15">
        <v>1</v>
      </c>
      <c r="T9" s="15">
        <v>5</v>
      </c>
      <c r="U9" s="15">
        <f>R9-S9*0.33333</f>
        <v>3.6666699999999999</v>
      </c>
      <c r="V9" s="6">
        <f>U9*1.633</f>
        <v>5.9876721100000001</v>
      </c>
      <c r="W9" s="16">
        <v>4</v>
      </c>
      <c r="X9" s="16">
        <v>2</v>
      </c>
      <c r="Y9" s="16">
        <v>4</v>
      </c>
      <c r="Z9" s="16">
        <f>W9-X9*0.33333</f>
        <v>3.3333399999999997</v>
      </c>
      <c r="AA9" s="7">
        <f>Z9*4.9536</f>
        <v>16.512033023999997</v>
      </c>
      <c r="AB9" s="17">
        <v>2</v>
      </c>
      <c r="AC9" s="17">
        <v>4</v>
      </c>
      <c r="AD9" s="17">
        <v>14</v>
      </c>
      <c r="AE9" s="17">
        <f>AB9-AC9*0.33333</f>
        <v>0.66667999999999994</v>
      </c>
      <c r="AF9" s="7">
        <f>AE9*4.0736</f>
        <v>2.7157876479999996</v>
      </c>
      <c r="AG9" s="18">
        <f>SUM(F9,K9,P9,U9,Z9,AE9)</f>
        <v>24.00002735</v>
      </c>
      <c r="AH9" s="8">
        <f>SUM(G9,L9,Q9,V9,AA9,AF9,194)</f>
        <v>264.15516638387999</v>
      </c>
    </row>
    <row r="10" spans="1:34" ht="23.25" x14ac:dyDescent="0.35">
      <c r="A10" s="11">
        <v>7</v>
      </c>
      <c r="B10" s="30" t="s">
        <v>23</v>
      </c>
      <c r="C10" s="12">
        <v>9</v>
      </c>
      <c r="D10" s="12">
        <v>6</v>
      </c>
      <c r="E10" s="12">
        <v>5</v>
      </c>
      <c r="F10" s="12">
        <f>C10-D10*0.33333333</f>
        <v>7.0000000199999999</v>
      </c>
      <c r="G10" s="6">
        <f>F10*3.6728</f>
        <v>25.709600073455999</v>
      </c>
      <c r="H10" s="13">
        <v>1</v>
      </c>
      <c r="I10" s="13">
        <v>2</v>
      </c>
      <c r="J10" s="13">
        <v>7</v>
      </c>
      <c r="K10" s="13">
        <f>H10-I10*0.33333</f>
        <v>0.33333999999999997</v>
      </c>
      <c r="L10" s="6">
        <f>K10*1.686</f>
        <v>0.56201123999999991</v>
      </c>
      <c r="M10" s="14">
        <v>3</v>
      </c>
      <c r="N10" s="14">
        <v>2</v>
      </c>
      <c r="O10" s="14">
        <v>5</v>
      </c>
      <c r="P10" s="14">
        <f>M10-N10*0.333333</f>
        <v>2.3333339999999998</v>
      </c>
      <c r="Q10" s="6">
        <f>P10*1.881</f>
        <v>4.3890012540000001</v>
      </c>
      <c r="R10" s="15">
        <v>0</v>
      </c>
      <c r="S10" s="15">
        <v>2</v>
      </c>
      <c r="T10" s="15">
        <v>8</v>
      </c>
      <c r="U10" s="15">
        <f>R10-S10*0.33333</f>
        <v>-0.66666000000000003</v>
      </c>
      <c r="V10" s="6">
        <f>U10*1.633</f>
        <v>-1.0886557800000001</v>
      </c>
      <c r="W10" s="16">
        <v>2</v>
      </c>
      <c r="X10" s="16">
        <v>2</v>
      </c>
      <c r="Y10" s="16">
        <v>16</v>
      </c>
      <c r="Z10" s="16">
        <f>W10-X10*0.33333</f>
        <v>1.33334</v>
      </c>
      <c r="AA10" s="7">
        <f>Z10*4.9536</f>
        <v>6.6048330239999995</v>
      </c>
      <c r="AB10" s="17">
        <v>1</v>
      </c>
      <c r="AC10" s="17">
        <v>4</v>
      </c>
      <c r="AD10" s="17">
        <v>14</v>
      </c>
      <c r="AE10" s="17">
        <f>AB10-AC10*0.33333</f>
        <v>-0.33332000000000006</v>
      </c>
      <c r="AF10" s="7">
        <f>AE10*4.0736</f>
        <v>-1.3578123520000003</v>
      </c>
      <c r="AG10" s="18">
        <f>SUM(F10,K10,P10,U10,Z10,AE10)</f>
        <v>10.000034019999998</v>
      </c>
      <c r="AH10" s="8">
        <f>SUM(G10,L10,Q10,V10,AA10,AF10,194)</f>
        <v>228.81897745945599</v>
      </c>
    </row>
    <row r="11" spans="1:34" ht="23.25" x14ac:dyDescent="0.35">
      <c r="A11" s="11">
        <v>8</v>
      </c>
      <c r="B11" s="30" t="s">
        <v>25</v>
      </c>
      <c r="C11" s="12">
        <v>8</v>
      </c>
      <c r="D11" s="12">
        <v>3</v>
      </c>
      <c r="E11" s="12">
        <v>9</v>
      </c>
      <c r="F11" s="12">
        <f>C11-D11*0.33333333</f>
        <v>7.0000000099999999</v>
      </c>
      <c r="G11" s="6">
        <f>F11*3.6728</f>
        <v>25.709600036728002</v>
      </c>
      <c r="H11" s="13">
        <v>1</v>
      </c>
      <c r="I11" s="13">
        <v>1</v>
      </c>
      <c r="J11" s="13">
        <v>8</v>
      </c>
      <c r="K11" s="13">
        <f>H11-I11*0.33333</f>
        <v>0.66666999999999998</v>
      </c>
      <c r="L11" s="6">
        <f>K11*1.686</f>
        <v>1.1240056199999999</v>
      </c>
      <c r="M11" s="14">
        <v>3</v>
      </c>
      <c r="N11" s="14">
        <v>5</v>
      </c>
      <c r="O11" s="14">
        <v>2</v>
      </c>
      <c r="P11" s="14">
        <f>M11-N11*0.333333</f>
        <v>1.3333349999999999</v>
      </c>
      <c r="Q11" s="6">
        <f>P11*1.881</f>
        <v>2.5080031350000001</v>
      </c>
      <c r="R11" s="15">
        <v>0</v>
      </c>
      <c r="S11" s="15">
        <v>0</v>
      </c>
      <c r="T11" s="15">
        <v>0</v>
      </c>
      <c r="U11" s="15">
        <f>R11-S11*0.33333</f>
        <v>0</v>
      </c>
      <c r="V11" s="6">
        <f>U11*1.633</f>
        <v>0</v>
      </c>
      <c r="W11" s="16">
        <v>0</v>
      </c>
      <c r="X11" s="16">
        <v>0</v>
      </c>
      <c r="Y11" s="16">
        <v>0</v>
      </c>
      <c r="Z11" s="16">
        <f>W11-X11*0.33333</f>
        <v>0</v>
      </c>
      <c r="AA11" s="7">
        <f>Z11*4.9536</f>
        <v>0</v>
      </c>
      <c r="AB11" s="17">
        <v>1</v>
      </c>
      <c r="AC11" s="17">
        <v>3</v>
      </c>
      <c r="AD11" s="17">
        <v>16</v>
      </c>
      <c r="AE11" s="17">
        <f>AB11-AC11*0.33333</f>
        <v>9.9999999999544897E-6</v>
      </c>
      <c r="AF11" s="7">
        <f>AE11*4.0736</f>
        <v>4.0735999999814606E-5</v>
      </c>
      <c r="AG11" s="18">
        <f>SUM(F11,K11,P11,U11,Z11,AE11)</f>
        <v>9.0000150099999985</v>
      </c>
      <c r="AH11" s="8">
        <f>SUM(G11,L11,Q11,V11,AA11,AF11,194)</f>
        <v>223.34164952772801</v>
      </c>
    </row>
    <row r="12" spans="1:34" ht="23.25" x14ac:dyDescent="0.35">
      <c r="A12" s="11">
        <v>9</v>
      </c>
      <c r="B12" s="30" t="s">
        <v>24</v>
      </c>
      <c r="C12" s="12">
        <v>8</v>
      </c>
      <c r="D12" s="12">
        <v>9</v>
      </c>
      <c r="E12" s="12">
        <v>3</v>
      </c>
      <c r="F12" s="12">
        <f>C12-D12*0.33333333</f>
        <v>5.0000000300000007</v>
      </c>
      <c r="G12" s="6">
        <f>F12*3.6728</f>
        <v>18.364000110184001</v>
      </c>
      <c r="H12" s="13">
        <v>0</v>
      </c>
      <c r="I12" s="13">
        <v>2</v>
      </c>
      <c r="J12" s="13">
        <v>8</v>
      </c>
      <c r="K12" s="13">
        <f>H12-I12*0.33333</f>
        <v>-0.66666000000000003</v>
      </c>
      <c r="L12" s="6">
        <f>K12*1.686</f>
        <v>-1.12398876</v>
      </c>
      <c r="M12" s="14">
        <v>1</v>
      </c>
      <c r="N12" s="14">
        <v>2</v>
      </c>
      <c r="O12" s="14">
        <v>7</v>
      </c>
      <c r="P12" s="14">
        <f>M12-N12*0.333333</f>
        <v>0.33333400000000002</v>
      </c>
      <c r="Q12" s="6">
        <f>P12*1.881</f>
        <v>0.62700125400000006</v>
      </c>
      <c r="R12" s="15">
        <v>0</v>
      </c>
      <c r="S12" s="15">
        <v>0</v>
      </c>
      <c r="T12" s="15">
        <v>0</v>
      </c>
      <c r="U12" s="15">
        <f>R12-S12*0.33333</f>
        <v>0</v>
      </c>
      <c r="V12" s="6">
        <f>U12*1.633</f>
        <v>0</v>
      </c>
      <c r="W12" s="16">
        <v>2</v>
      </c>
      <c r="X12" s="16">
        <v>3</v>
      </c>
      <c r="Y12" s="16">
        <v>15</v>
      </c>
      <c r="Z12" s="16">
        <f>W12-X12*0.33333</f>
        <v>1.0000100000000001</v>
      </c>
      <c r="AA12" s="7">
        <f>Z12*4.9536</f>
        <v>4.9536495360000004</v>
      </c>
      <c r="AB12" s="17">
        <v>2</v>
      </c>
      <c r="AC12" s="17">
        <v>7</v>
      </c>
      <c r="AD12" s="17">
        <v>11</v>
      </c>
      <c r="AE12" s="17">
        <f>AB12-AC12*0.33333</f>
        <v>-0.33331</v>
      </c>
      <c r="AF12" s="7">
        <f>AE12*4.0736</f>
        <v>-1.357771616</v>
      </c>
      <c r="AG12" s="18">
        <f>SUM(F12,K12,P12,U12,Z12,AE12)</f>
        <v>5.3333740300000008</v>
      </c>
      <c r="AH12" s="8">
        <f>SUM(G12,L12,Q12,V12,AA12,AF12,194)</f>
        <v>215.46289052418399</v>
      </c>
    </row>
    <row r="13" spans="1:34" ht="23.25" x14ac:dyDescent="0.35">
      <c r="A13" s="11">
        <v>10</v>
      </c>
      <c r="B13" s="30" t="s">
        <v>26</v>
      </c>
      <c r="C13" s="12">
        <v>7</v>
      </c>
      <c r="D13" s="12">
        <v>10</v>
      </c>
      <c r="E13" s="12">
        <v>3</v>
      </c>
      <c r="F13" s="12">
        <f>C13-D13*0.33333333</f>
        <v>3.6666667000000004</v>
      </c>
      <c r="G13" s="6">
        <f>F13*3.6728</f>
        <v>13.466933455760001</v>
      </c>
      <c r="H13" s="13">
        <v>0</v>
      </c>
      <c r="I13" s="13">
        <v>4</v>
      </c>
      <c r="J13" s="13">
        <v>6</v>
      </c>
      <c r="K13" s="13">
        <f>H13-I13*0.33333</f>
        <v>-1.3333200000000001</v>
      </c>
      <c r="L13" s="6">
        <f>K13*1.686</f>
        <v>-2.2479775200000001</v>
      </c>
      <c r="M13" s="14">
        <v>2</v>
      </c>
      <c r="N13" s="14">
        <v>5</v>
      </c>
      <c r="O13" s="14">
        <v>3</v>
      </c>
      <c r="P13" s="14">
        <f>M13-N13*0.333333</f>
        <v>0.33333499999999994</v>
      </c>
      <c r="Q13" s="6">
        <f>P13*1.881</f>
        <v>0.62700313499999993</v>
      </c>
      <c r="R13" s="15">
        <v>0</v>
      </c>
      <c r="S13" s="15">
        <v>0</v>
      </c>
      <c r="T13" s="15">
        <v>0</v>
      </c>
      <c r="U13" s="15">
        <f>R13-S13*0.33333</f>
        <v>0</v>
      </c>
      <c r="V13" s="6">
        <f>U13*1.633</f>
        <v>0</v>
      </c>
      <c r="W13" s="16">
        <v>2</v>
      </c>
      <c r="X13" s="16">
        <v>1</v>
      </c>
      <c r="Y13" s="16">
        <v>17</v>
      </c>
      <c r="Z13" s="16">
        <f>W13-X13*0.33333</f>
        <v>1.6666699999999999</v>
      </c>
      <c r="AA13" s="7">
        <f>Z13*4.9536</f>
        <v>8.2560165119999986</v>
      </c>
      <c r="AB13" s="17">
        <v>2</v>
      </c>
      <c r="AC13" s="17">
        <v>6</v>
      </c>
      <c r="AD13" s="17">
        <v>14</v>
      </c>
      <c r="AE13" s="17">
        <f>AB13-AC13*0.33333</f>
        <v>1.9999999999908979E-5</v>
      </c>
      <c r="AF13" s="7">
        <f>AE13*4.0736</f>
        <v>8.1471999999629212E-5</v>
      </c>
      <c r="AG13" s="18">
        <f>SUM(F13,K13,P13,U13,Z13,AE13)</f>
        <v>4.3333716999999998</v>
      </c>
      <c r="AH13" s="8">
        <f>SUM(G13,L13,Q13,V13,AA13,AF13,194)</f>
        <v>214.10205705476</v>
      </c>
    </row>
    <row r="14" spans="1:34" ht="23.25" x14ac:dyDescent="0.35">
      <c r="A14" s="11">
        <v>11</v>
      </c>
      <c r="B14" s="30" t="s">
        <v>19</v>
      </c>
      <c r="C14" s="12">
        <v>8</v>
      </c>
      <c r="D14" s="12">
        <v>8</v>
      </c>
      <c r="E14" s="12">
        <v>4</v>
      </c>
      <c r="F14" s="12">
        <f>C14-D14*0.33333333</f>
        <v>5.3333333600000001</v>
      </c>
      <c r="G14" s="6">
        <f>F14*3.6728</f>
        <v>19.588266764608001</v>
      </c>
      <c r="H14" s="13">
        <v>2</v>
      </c>
      <c r="I14" s="13">
        <v>3</v>
      </c>
      <c r="J14" s="13">
        <v>5</v>
      </c>
      <c r="K14" s="13">
        <f>H14-I14*0.33333</f>
        <v>1.0000100000000001</v>
      </c>
      <c r="L14" s="6">
        <f>K14*1.686</f>
        <v>1.6860168600000001</v>
      </c>
      <c r="M14" s="14">
        <v>5</v>
      </c>
      <c r="N14" s="14">
        <v>1</v>
      </c>
      <c r="O14" s="14">
        <v>4</v>
      </c>
      <c r="P14" s="14">
        <f>M14-N14*0.333333</f>
        <v>4.6666670000000003</v>
      </c>
      <c r="Q14" s="6">
        <f>P14*1.881</f>
        <v>8.7780006270000008</v>
      </c>
      <c r="R14" s="15">
        <v>1</v>
      </c>
      <c r="S14" s="15">
        <v>1</v>
      </c>
      <c r="T14" s="15">
        <v>8</v>
      </c>
      <c r="U14" s="15">
        <f>R14-S14*0.33333</f>
        <v>0.66666999999999998</v>
      </c>
      <c r="V14" s="6">
        <f>U14*1.633</f>
        <v>1.0886721100000001</v>
      </c>
      <c r="W14" s="16">
        <v>1</v>
      </c>
      <c r="X14" s="16">
        <v>7</v>
      </c>
      <c r="Y14" s="16">
        <v>12</v>
      </c>
      <c r="Z14" s="16">
        <f>W14-X14*0.33333</f>
        <v>-1.33331</v>
      </c>
      <c r="AA14" s="7">
        <f>Z14*4.9536</f>
        <v>-6.6046844159999996</v>
      </c>
      <c r="AB14" s="17">
        <v>0</v>
      </c>
      <c r="AC14" s="17">
        <v>5</v>
      </c>
      <c r="AD14" s="17">
        <v>15</v>
      </c>
      <c r="AE14" s="17">
        <f>AB14-AC14*0.33333</f>
        <v>-1.6666500000000002</v>
      </c>
      <c r="AF14" s="7">
        <f>AE14*4.0736</f>
        <v>-6.7892654400000003</v>
      </c>
      <c r="AG14" s="18">
        <f>SUM(F14,K14,P14,U14,Z14,AE14)</f>
        <v>8.6667203599999993</v>
      </c>
      <c r="AH14" s="8">
        <f>SUM(G14,L14,Q14,V14,AA14,AF14,194)</f>
        <v>211.747006505608</v>
      </c>
    </row>
    <row r="15" spans="1:34" ht="23.25" x14ac:dyDescent="0.35">
      <c r="A15" s="11">
        <v>12</v>
      </c>
      <c r="B15" s="30" t="s">
        <v>20</v>
      </c>
      <c r="C15" s="12">
        <v>5</v>
      </c>
      <c r="D15" s="12">
        <v>15</v>
      </c>
      <c r="E15" s="12">
        <v>0</v>
      </c>
      <c r="F15" s="12">
        <f>C15-D15*0.33333333</f>
        <v>5.0000000584304871E-8</v>
      </c>
      <c r="G15" s="6">
        <f>F15*3.6728</f>
        <v>1.8364000214603494E-7</v>
      </c>
      <c r="H15" s="13">
        <v>3</v>
      </c>
      <c r="I15" s="13">
        <v>4</v>
      </c>
      <c r="J15" s="13">
        <v>3</v>
      </c>
      <c r="K15" s="13">
        <v>2</v>
      </c>
      <c r="L15" s="6">
        <f>K15*1.686</f>
        <v>3.3719999999999999</v>
      </c>
      <c r="M15" s="14">
        <v>5</v>
      </c>
      <c r="N15" s="14">
        <v>5</v>
      </c>
      <c r="O15" s="14">
        <v>0</v>
      </c>
      <c r="P15" s="14">
        <f>M15-N15*0.333333</f>
        <v>3.3333349999999999</v>
      </c>
      <c r="Q15" s="6">
        <f>P15*1.881</f>
        <v>6.2700031349999996</v>
      </c>
      <c r="R15" s="15">
        <v>0</v>
      </c>
      <c r="S15" s="15">
        <v>0</v>
      </c>
      <c r="T15" s="15">
        <v>0</v>
      </c>
      <c r="U15" s="15">
        <f>R15-S15*0.33333</f>
        <v>0</v>
      </c>
      <c r="V15" s="6">
        <f>U15*1.633</f>
        <v>0</v>
      </c>
      <c r="W15" s="16">
        <v>0</v>
      </c>
      <c r="X15" s="16">
        <v>0</v>
      </c>
      <c r="Y15" s="16">
        <v>0</v>
      </c>
      <c r="Z15" s="16">
        <f>W15-X15*0.33333</f>
        <v>0</v>
      </c>
      <c r="AA15" s="7">
        <f>Z15*4.9536</f>
        <v>0</v>
      </c>
      <c r="AB15" s="17">
        <v>3</v>
      </c>
      <c r="AC15" s="17">
        <v>10</v>
      </c>
      <c r="AD15" s="17">
        <v>7</v>
      </c>
      <c r="AE15" s="17">
        <f>AB15-AC15*0.33333</f>
        <v>-0.33330000000000037</v>
      </c>
      <c r="AF15" s="7">
        <f>AE15*4.0736</f>
        <v>-1.3577308800000014</v>
      </c>
      <c r="AG15" s="18">
        <f>SUM(F15,K15,P15,U15,Z15,AE15)</f>
        <v>5.0000350500000001</v>
      </c>
      <c r="AH15" s="8">
        <f>SUM(G15,L15,Q15,V15,AA15,AF15,194)</f>
        <v>202.28427243863999</v>
      </c>
    </row>
    <row r="16" spans="1:34" ht="23.25" x14ac:dyDescent="0.35">
      <c r="A16" s="11">
        <v>13</v>
      </c>
      <c r="B16" s="30" t="s">
        <v>32</v>
      </c>
      <c r="C16" s="12">
        <v>5</v>
      </c>
      <c r="D16" s="12">
        <v>7</v>
      </c>
      <c r="E16" s="12">
        <v>8</v>
      </c>
      <c r="F16" s="12">
        <f>C16-D16*0.33333333</f>
        <v>2.66666669</v>
      </c>
      <c r="G16" s="6">
        <f>F16*3.6728</f>
        <v>9.7941334190320006</v>
      </c>
      <c r="H16" s="13">
        <v>1</v>
      </c>
      <c r="I16" s="13">
        <v>9</v>
      </c>
      <c r="J16" s="13">
        <v>0</v>
      </c>
      <c r="K16" s="13">
        <f>H16-I16*0.33333</f>
        <v>-1.9999700000000002</v>
      </c>
      <c r="L16" s="6">
        <f>K16*1.686</f>
        <v>-3.3719494200000004</v>
      </c>
      <c r="M16" s="14">
        <v>2</v>
      </c>
      <c r="N16" s="14">
        <v>8</v>
      </c>
      <c r="O16" s="14">
        <v>0</v>
      </c>
      <c r="P16" s="14">
        <f>M16-N16*0.333333</f>
        <v>-0.66666399999999992</v>
      </c>
      <c r="Q16" s="6">
        <f>P16*1.881</f>
        <v>-1.2539949839999998</v>
      </c>
      <c r="R16" s="15">
        <v>0</v>
      </c>
      <c r="S16" s="15">
        <v>0</v>
      </c>
      <c r="T16" s="15">
        <v>0</v>
      </c>
      <c r="U16" s="15">
        <f>R16-S16*0.33333</f>
        <v>0</v>
      </c>
      <c r="V16" s="6">
        <f>U16*1.633</f>
        <v>0</v>
      </c>
      <c r="W16" s="16">
        <v>0</v>
      </c>
      <c r="X16" s="16">
        <v>0</v>
      </c>
      <c r="Y16" s="16">
        <v>0</v>
      </c>
      <c r="Z16" s="16">
        <f>W16-X16*0.33333</f>
        <v>0</v>
      </c>
      <c r="AA16" s="7">
        <f>Z16*4.9536</f>
        <v>0</v>
      </c>
      <c r="AB16" s="17">
        <v>1</v>
      </c>
      <c r="AC16" s="17">
        <v>3</v>
      </c>
      <c r="AD16" s="17">
        <v>6</v>
      </c>
      <c r="AE16" s="17">
        <f>AB16-AC16*0.33333</f>
        <v>9.9999999999544897E-6</v>
      </c>
      <c r="AF16" s="7">
        <f>AE16*4.0736</f>
        <v>4.0735999999814606E-5</v>
      </c>
      <c r="AG16" s="18">
        <f>SUM(F16,K16,P16,U16,Z16,AE16)</f>
        <v>4.2689999999789841E-5</v>
      </c>
      <c r="AH16" s="8">
        <f>SUM(G16,L16,Q16,V16,AA16,AF16,194)</f>
        <v>199.16822975103199</v>
      </c>
    </row>
    <row r="17" spans="1:34" ht="23.25" x14ac:dyDescent="0.35">
      <c r="A17" s="11">
        <v>14</v>
      </c>
      <c r="B17" s="30" t="s">
        <v>35</v>
      </c>
      <c r="C17" s="12">
        <v>1</v>
      </c>
      <c r="D17" s="12">
        <v>6</v>
      </c>
      <c r="E17" s="12">
        <v>13</v>
      </c>
      <c r="F17" s="12">
        <f>C17-D17*0.33333333</f>
        <v>-0.9999999799999999</v>
      </c>
      <c r="G17" s="6">
        <f>F17*3.6728</f>
        <v>-3.6727999265439997</v>
      </c>
      <c r="H17" s="13">
        <v>1</v>
      </c>
      <c r="I17" s="13">
        <v>3</v>
      </c>
      <c r="J17" s="13">
        <v>6</v>
      </c>
      <c r="K17" s="13">
        <f>H17-I17*0.33333</f>
        <v>9.9999999999544897E-6</v>
      </c>
      <c r="L17" s="6">
        <f>K17*1.686</f>
        <v>1.685999999992327E-5</v>
      </c>
      <c r="M17" s="14">
        <v>0</v>
      </c>
      <c r="N17" s="14">
        <v>6</v>
      </c>
      <c r="O17" s="14">
        <v>4</v>
      </c>
      <c r="P17" s="14">
        <f>M17-N17*0.333333</f>
        <v>-1.9999979999999999</v>
      </c>
      <c r="Q17" s="6">
        <f>P17*1.881</f>
        <v>-3.761996238</v>
      </c>
      <c r="R17" s="15">
        <v>1</v>
      </c>
      <c r="S17" s="15">
        <v>3</v>
      </c>
      <c r="T17" s="15">
        <v>6</v>
      </c>
      <c r="U17" s="15">
        <f>R17-S17*0.33333</f>
        <v>9.9999999999544897E-6</v>
      </c>
      <c r="V17" s="6">
        <f>U17*1.633</f>
        <v>1.6329999999925683E-5</v>
      </c>
      <c r="W17" s="16">
        <v>1</v>
      </c>
      <c r="X17" s="16">
        <v>6</v>
      </c>
      <c r="Y17" s="16">
        <v>13</v>
      </c>
      <c r="Z17" s="16">
        <f>W17-X17*0.33333</f>
        <v>-0.99998000000000009</v>
      </c>
      <c r="AA17" s="7">
        <f>Z17*4.9536</f>
        <v>-4.9535009280000004</v>
      </c>
      <c r="AB17" s="17">
        <v>3</v>
      </c>
      <c r="AC17" s="17">
        <v>5</v>
      </c>
      <c r="AD17" s="17">
        <v>12</v>
      </c>
      <c r="AE17" s="17">
        <f>AB17-AC17*0.33333</f>
        <v>1.3333499999999998</v>
      </c>
      <c r="AF17" s="7">
        <f>AE17*4.0736</f>
        <v>5.4315345599999993</v>
      </c>
      <c r="AG17" s="18">
        <f>SUM(F17,K17,P17,U17,Z17,AE17)</f>
        <v>-2.6666079799999998</v>
      </c>
      <c r="AH17" s="8">
        <f>SUM(G17,L17,Q17,V17,AA17,AF17,194)</f>
        <v>187.04327065745599</v>
      </c>
    </row>
    <row r="18" spans="1:34" ht="23.25" x14ac:dyDescent="0.35">
      <c r="A18" s="11"/>
      <c r="B18" s="4"/>
      <c r="C18" s="12"/>
      <c r="D18" s="12"/>
      <c r="E18" s="12"/>
      <c r="F18" s="12"/>
      <c r="G18" s="6"/>
      <c r="H18" s="13"/>
      <c r="I18" s="13"/>
      <c r="J18" s="13"/>
      <c r="K18" s="13"/>
      <c r="L18" s="6"/>
      <c r="M18" s="14"/>
      <c r="N18" s="14"/>
      <c r="O18" s="14"/>
      <c r="P18" s="14"/>
      <c r="Q18" s="6"/>
      <c r="R18" s="15"/>
      <c r="S18" s="15"/>
      <c r="T18" s="15"/>
      <c r="U18" s="15"/>
      <c r="V18" s="6"/>
      <c r="W18" s="16"/>
      <c r="X18" s="16"/>
      <c r="Y18" s="16"/>
      <c r="Z18" s="16"/>
      <c r="AA18" s="7"/>
      <c r="AB18" s="17"/>
      <c r="AC18" s="17"/>
      <c r="AD18" s="17"/>
      <c r="AE18" s="17"/>
      <c r="AF18" s="7"/>
      <c r="AG18" s="18"/>
      <c r="AH18" s="8"/>
    </row>
    <row r="19" spans="1:34" ht="23.25" x14ac:dyDescent="0.35">
      <c r="A19" s="11"/>
      <c r="B19" s="4"/>
      <c r="C19" s="12"/>
      <c r="D19" s="12"/>
      <c r="E19" s="12"/>
      <c r="F19" s="12"/>
      <c r="G19" s="6"/>
      <c r="H19" s="13"/>
      <c r="I19" s="13"/>
      <c r="J19" s="13"/>
      <c r="K19" s="13"/>
      <c r="L19" s="6"/>
      <c r="M19" s="14"/>
      <c r="N19" s="14"/>
      <c r="O19" s="14"/>
      <c r="P19" s="14"/>
      <c r="Q19" s="6"/>
      <c r="R19" s="15"/>
      <c r="S19" s="15"/>
      <c r="T19" s="15"/>
      <c r="U19" s="15"/>
      <c r="V19" s="6"/>
      <c r="W19" s="16"/>
      <c r="X19" s="16"/>
      <c r="Y19" s="16"/>
      <c r="Z19" s="16"/>
      <c r="AA19" s="6"/>
      <c r="AB19" s="17"/>
      <c r="AC19" s="17"/>
      <c r="AD19" s="17"/>
      <c r="AE19" s="17"/>
      <c r="AF19" s="6"/>
      <c r="AG19" s="18"/>
      <c r="AH19" s="8"/>
    </row>
    <row r="20" spans="1:34" ht="23.25" x14ac:dyDescent="0.35">
      <c r="A20" s="11"/>
      <c r="B20" s="4"/>
      <c r="C20" s="12"/>
      <c r="D20" s="12"/>
      <c r="E20" s="12"/>
      <c r="F20" s="12"/>
      <c r="G20" s="6"/>
      <c r="H20" s="13"/>
      <c r="I20" s="13"/>
      <c r="J20" s="13"/>
      <c r="K20" s="13"/>
      <c r="L20" s="6"/>
      <c r="M20" s="14"/>
      <c r="N20" s="14"/>
      <c r="O20" s="14"/>
      <c r="P20" s="14"/>
      <c r="Q20" s="6"/>
      <c r="R20" s="15"/>
      <c r="S20" s="15"/>
      <c r="T20" s="15"/>
      <c r="U20" s="15"/>
      <c r="V20" s="6"/>
      <c r="W20" s="16"/>
      <c r="X20" s="16"/>
      <c r="Y20" s="16"/>
      <c r="Z20" s="16"/>
      <c r="AA20" s="6"/>
      <c r="AB20" s="17"/>
      <c r="AC20" s="17"/>
      <c r="AD20" s="17"/>
      <c r="AE20" s="17"/>
      <c r="AF20" s="6"/>
      <c r="AG20" s="18"/>
      <c r="AH20" s="8"/>
    </row>
    <row r="21" spans="1:34" ht="23.25" x14ac:dyDescent="0.35">
      <c r="A21" s="11"/>
      <c r="B21" s="4"/>
      <c r="C21" s="12"/>
      <c r="D21" s="12"/>
      <c r="E21" s="12"/>
      <c r="F21" s="12"/>
      <c r="G21" s="6"/>
      <c r="H21" s="13"/>
      <c r="I21" s="13"/>
      <c r="J21" s="13"/>
      <c r="K21" s="13"/>
      <c r="L21" s="6"/>
      <c r="M21" s="14"/>
      <c r="N21" s="14"/>
      <c r="O21" s="14"/>
      <c r="P21" s="14"/>
      <c r="Q21" s="6"/>
      <c r="R21" s="15"/>
      <c r="S21" s="15"/>
      <c r="T21" s="15"/>
      <c r="U21" s="15"/>
      <c r="V21" s="6"/>
      <c r="W21" s="16"/>
      <c r="X21" s="16"/>
      <c r="Y21" s="16"/>
      <c r="Z21" s="16"/>
      <c r="AA21" s="7"/>
      <c r="AB21" s="17"/>
      <c r="AC21" s="17"/>
      <c r="AD21" s="17"/>
      <c r="AE21" s="17"/>
      <c r="AF21" s="7"/>
      <c r="AG21" s="18"/>
      <c r="AH21" s="8"/>
    </row>
    <row r="22" spans="1:34" ht="23.25" x14ac:dyDescent="0.35">
      <c r="A22" s="11"/>
      <c r="B22" s="4"/>
      <c r="C22" s="12"/>
      <c r="D22" s="12"/>
      <c r="E22" s="12"/>
      <c r="F22" s="12"/>
      <c r="G22" s="6"/>
      <c r="H22" s="13"/>
      <c r="I22" s="13"/>
      <c r="J22" s="13"/>
      <c r="K22" s="13"/>
      <c r="L22" s="6"/>
      <c r="M22" s="14"/>
      <c r="N22" s="14"/>
      <c r="O22" s="14"/>
      <c r="P22" s="14"/>
      <c r="Q22" s="6"/>
      <c r="R22" s="15"/>
      <c r="S22" s="15"/>
      <c r="T22" s="15"/>
      <c r="U22" s="15"/>
      <c r="V22" s="6"/>
      <c r="W22" s="16"/>
      <c r="X22" s="16"/>
      <c r="Y22" s="16"/>
      <c r="Z22" s="16"/>
      <c r="AA22" s="7"/>
      <c r="AB22" s="17"/>
      <c r="AC22" s="17"/>
      <c r="AD22" s="17"/>
      <c r="AE22" s="17"/>
      <c r="AF22" s="7"/>
      <c r="AG22" s="18"/>
      <c r="AH22" s="8"/>
    </row>
    <row r="23" spans="1:34" ht="23.25" x14ac:dyDescent="0.3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x14ac:dyDescent="0.25">
      <c r="B24" s="2" t="s">
        <v>13</v>
      </c>
      <c r="C24" s="25" t="s">
        <v>15</v>
      </c>
      <c r="D24" s="25"/>
      <c r="E24" s="25"/>
      <c r="F24" s="1">
        <v>8.16</v>
      </c>
      <c r="G24" s="21"/>
      <c r="H24" s="25" t="s">
        <v>16</v>
      </c>
      <c r="I24" s="25"/>
      <c r="J24" s="25"/>
      <c r="K24" s="1">
        <v>1.83</v>
      </c>
      <c r="L24" s="21"/>
      <c r="M24" s="38" t="s">
        <v>17</v>
      </c>
      <c r="N24" s="38"/>
      <c r="O24" s="38"/>
      <c r="P24" s="39">
        <v>4.26</v>
      </c>
      <c r="Q24" s="21"/>
      <c r="R24" s="36" t="s">
        <v>2</v>
      </c>
      <c r="S24" s="36"/>
      <c r="T24" s="36"/>
      <c r="U24" s="37">
        <v>1.28</v>
      </c>
      <c r="V24" s="21"/>
      <c r="W24" s="34" t="s">
        <v>4</v>
      </c>
      <c r="X24" s="34"/>
      <c r="Y24" s="34"/>
      <c r="Z24" s="35">
        <v>1.57</v>
      </c>
      <c r="AA24" s="21"/>
      <c r="AB24" s="32" t="s">
        <v>18</v>
      </c>
      <c r="AC24" s="32"/>
      <c r="AD24" s="32"/>
      <c r="AE24" s="33">
        <v>1.04</v>
      </c>
      <c r="AF24" s="33">
        <v>0.38</v>
      </c>
      <c r="AG24" s="31">
        <v>18.16</v>
      </c>
      <c r="AH24" s="31">
        <v>249.55</v>
      </c>
    </row>
    <row r="25" spans="1:34" ht="23.25" x14ac:dyDescent="0.35">
      <c r="B25" s="19" t="s">
        <v>14</v>
      </c>
      <c r="C25" s="1"/>
      <c r="D25" s="1"/>
      <c r="E25" s="1"/>
      <c r="F25" s="1">
        <v>40.799999999999997</v>
      </c>
      <c r="G25" s="21"/>
      <c r="H25" s="1"/>
      <c r="I25" s="1"/>
      <c r="J25" s="1"/>
      <c r="K25" s="1">
        <v>18.3</v>
      </c>
      <c r="L25" s="21"/>
      <c r="M25" s="39"/>
      <c r="N25" s="39"/>
      <c r="O25" s="39"/>
      <c r="P25" s="39">
        <v>42.6</v>
      </c>
      <c r="Q25" s="21"/>
      <c r="R25" s="37"/>
      <c r="S25" s="37"/>
      <c r="T25" s="37"/>
      <c r="U25" s="37">
        <v>12.8</v>
      </c>
      <c r="V25" s="21"/>
      <c r="W25" s="35"/>
      <c r="X25" s="35"/>
      <c r="Y25" s="35"/>
      <c r="Z25" s="35">
        <v>7.6</v>
      </c>
      <c r="AA25" s="21"/>
      <c r="AB25" s="33"/>
      <c r="AC25" s="33"/>
      <c r="AD25" s="33"/>
      <c r="AE25" s="33">
        <v>5.2</v>
      </c>
      <c r="AF25" s="33">
        <v>1.9</v>
      </c>
      <c r="AG25" s="31">
        <v>20.170000000000002</v>
      </c>
      <c r="AH25" s="31">
        <v>49.91</v>
      </c>
    </row>
    <row r="26" spans="1:34" x14ac:dyDescent="0.25">
      <c r="B26" s="2"/>
      <c r="C26" s="25"/>
      <c r="D26" s="25"/>
      <c r="E26" s="25"/>
      <c r="G26" s="21"/>
      <c r="H26" s="25"/>
      <c r="I26" s="25"/>
      <c r="J26" s="25"/>
      <c r="L26" s="21"/>
      <c r="M26" s="25"/>
      <c r="N26" s="25"/>
      <c r="O26" s="25"/>
      <c r="Q26" s="21"/>
      <c r="R26" s="25"/>
      <c r="S26" s="25"/>
      <c r="T26" s="25"/>
      <c r="V26" s="21"/>
      <c r="W26" s="25"/>
      <c r="X26" s="25"/>
      <c r="Y26" s="25"/>
      <c r="AA26" s="21"/>
      <c r="AB26" s="25"/>
      <c r="AC26" s="25"/>
      <c r="AD26" s="25"/>
      <c r="AF26" s="21"/>
      <c r="AG26" s="21"/>
      <c r="AH26" s="21"/>
    </row>
    <row r="27" spans="1:34" ht="23.25" x14ac:dyDescent="0.35">
      <c r="B27" s="19"/>
      <c r="C27" s="21"/>
      <c r="D27" s="21"/>
      <c r="E27" s="21"/>
      <c r="G27" s="21"/>
      <c r="H27" s="21"/>
      <c r="I27" s="21"/>
      <c r="J27" s="21"/>
      <c r="L27" s="21"/>
      <c r="M27" s="21"/>
      <c r="N27" s="21"/>
      <c r="O27" s="21"/>
      <c r="Q27" s="21"/>
      <c r="R27" s="21"/>
      <c r="S27" s="21"/>
      <c r="T27" s="21"/>
      <c r="V27" s="21"/>
      <c r="W27" s="21"/>
      <c r="X27" s="21"/>
      <c r="Y27" s="21"/>
      <c r="AA27" s="21"/>
      <c r="AB27" s="21"/>
      <c r="AC27" s="21"/>
      <c r="AD27" s="21"/>
      <c r="AF27" s="21"/>
      <c r="AG27" s="21"/>
      <c r="AH27" s="21"/>
    </row>
    <row r="29" spans="1:34" x14ac:dyDescent="0.25">
      <c r="R29" s="40"/>
    </row>
  </sheetData>
  <mergeCells count="20">
    <mergeCell ref="AB26:AD26"/>
    <mergeCell ref="C26:E26"/>
    <mergeCell ref="H26:J26"/>
    <mergeCell ref="M26:O26"/>
    <mergeCell ref="R26:T26"/>
    <mergeCell ref="W26:Y26"/>
    <mergeCell ref="AB24:AD24"/>
    <mergeCell ref="A1:AH1"/>
    <mergeCell ref="C24:E24"/>
    <mergeCell ref="H24:J24"/>
    <mergeCell ref="M24:O24"/>
    <mergeCell ref="R24:T24"/>
    <mergeCell ref="W24:Y24"/>
    <mergeCell ref="AB2:AF2"/>
    <mergeCell ref="AG2:AH2"/>
    <mergeCell ref="C2:G2"/>
    <mergeCell ref="H2:L2"/>
    <mergeCell ref="M2:Q2"/>
    <mergeCell ref="R2:V2"/>
    <mergeCell ref="W2:A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workbookViewId="0">
      <selection activeCell="Q1" sqref="Q1:U4"/>
    </sheetView>
  </sheetViews>
  <sheetFormatPr defaultRowHeight="15" x14ac:dyDescent="0.25"/>
  <sheetData>
    <row r="1" spans="1:35" x14ac:dyDescent="0.25">
      <c r="A1" s="3"/>
      <c r="E1" t="s">
        <v>30</v>
      </c>
      <c r="F1" t="s">
        <v>29</v>
      </c>
      <c r="J1" t="s">
        <v>30</v>
      </c>
      <c r="K1" t="s">
        <v>29</v>
      </c>
      <c r="O1" t="s">
        <v>30</v>
      </c>
      <c r="P1" t="s">
        <v>29</v>
      </c>
      <c r="T1" t="s">
        <v>30</v>
      </c>
      <c r="U1" t="s">
        <v>29</v>
      </c>
      <c r="Y1" t="s">
        <v>30</v>
      </c>
      <c r="Z1" t="s">
        <v>29</v>
      </c>
      <c r="AD1" t="s">
        <v>30</v>
      </c>
      <c r="AE1" t="s">
        <v>29</v>
      </c>
    </row>
    <row r="2" spans="1:35" ht="23.25" x14ac:dyDescent="0.35">
      <c r="A2" s="9"/>
      <c r="B2" s="10"/>
      <c r="C2" s="10"/>
      <c r="D2" s="10"/>
      <c r="E2" s="10">
        <v>5</v>
      </c>
      <c r="F2" s="10">
        <v>3</v>
      </c>
      <c r="G2" s="10"/>
      <c r="H2" s="10"/>
      <c r="I2" s="10"/>
      <c r="J2" s="10">
        <v>5</v>
      </c>
      <c r="K2" s="10">
        <v>3</v>
      </c>
      <c r="L2" s="10"/>
      <c r="M2" s="10"/>
      <c r="N2" s="10"/>
      <c r="O2" s="10">
        <v>5</v>
      </c>
      <c r="P2" s="10">
        <v>3</v>
      </c>
      <c r="Q2" s="10"/>
      <c r="R2" s="10"/>
      <c r="S2" s="10"/>
      <c r="T2" s="10">
        <v>5</v>
      </c>
      <c r="U2" s="10">
        <v>3</v>
      </c>
      <c r="V2" s="10"/>
      <c r="W2" s="10"/>
      <c r="X2" s="10"/>
      <c r="Y2" s="10">
        <v>5</v>
      </c>
      <c r="Z2" s="10">
        <v>3</v>
      </c>
      <c r="AA2" s="10"/>
      <c r="AB2" s="10"/>
      <c r="AC2" s="10"/>
      <c r="AD2" s="10">
        <v>5</v>
      </c>
      <c r="AE2" s="10">
        <v>3</v>
      </c>
      <c r="AF2" s="10"/>
      <c r="AG2" s="10">
        <v>5</v>
      </c>
      <c r="AI2">
        <v>3</v>
      </c>
    </row>
    <row r="3" spans="1:35" x14ac:dyDescent="0.25">
      <c r="A3" s="2" t="s">
        <v>13</v>
      </c>
      <c r="B3" s="25" t="s">
        <v>15</v>
      </c>
      <c r="C3" s="25"/>
      <c r="D3" s="25"/>
      <c r="E3" s="22">
        <v>4.92</v>
      </c>
      <c r="F3" s="22">
        <v>4.37</v>
      </c>
      <c r="G3" s="25" t="s">
        <v>16</v>
      </c>
      <c r="H3" s="25"/>
      <c r="I3" s="25"/>
      <c r="J3" s="22">
        <v>2.62</v>
      </c>
      <c r="K3" s="22">
        <v>1.88</v>
      </c>
      <c r="L3" s="25" t="s">
        <v>17</v>
      </c>
      <c r="M3" s="25"/>
      <c r="N3" s="25"/>
      <c r="O3" s="22">
        <v>3.45</v>
      </c>
      <c r="P3" s="22">
        <v>1.41</v>
      </c>
      <c r="Q3" s="25" t="s">
        <v>2</v>
      </c>
      <c r="R3" s="25"/>
      <c r="S3" s="25"/>
      <c r="T3" s="22">
        <v>0.33</v>
      </c>
      <c r="U3" s="22">
        <v>0.59</v>
      </c>
      <c r="V3" s="25" t="s">
        <v>4</v>
      </c>
      <c r="W3" s="25"/>
      <c r="X3" s="25"/>
      <c r="Y3" s="22">
        <v>-0.31</v>
      </c>
      <c r="Z3" s="22">
        <v>2.1659999999999999</v>
      </c>
      <c r="AA3" s="25" t="s">
        <v>18</v>
      </c>
      <c r="AB3" s="25"/>
      <c r="AC3" s="25"/>
      <c r="AD3" s="22">
        <v>0.66</v>
      </c>
      <c r="AE3" s="22">
        <v>0.38</v>
      </c>
      <c r="AF3" s="22">
        <v>11.68</v>
      </c>
      <c r="AG3" s="22">
        <v>224.7</v>
      </c>
      <c r="AH3" s="22">
        <v>11.16</v>
      </c>
      <c r="AI3" s="22">
        <v>229.83</v>
      </c>
    </row>
    <row r="4" spans="1:35" ht="23.25" x14ac:dyDescent="0.35">
      <c r="A4" s="19" t="s">
        <v>14</v>
      </c>
      <c r="B4" s="22"/>
      <c r="C4" s="22"/>
      <c r="D4" s="22"/>
      <c r="E4" s="22">
        <v>24.6</v>
      </c>
      <c r="F4" s="22">
        <v>21.85</v>
      </c>
      <c r="G4" s="22"/>
      <c r="H4" s="22"/>
      <c r="I4" s="22"/>
      <c r="J4" s="22">
        <v>26.2</v>
      </c>
      <c r="K4" s="22">
        <v>18.8</v>
      </c>
      <c r="L4" s="22"/>
      <c r="M4" s="22"/>
      <c r="N4" s="22"/>
      <c r="O4" s="22">
        <v>34.5</v>
      </c>
      <c r="P4" s="22">
        <v>14.1</v>
      </c>
      <c r="Q4" s="22"/>
      <c r="R4" s="22"/>
      <c r="S4" s="22"/>
      <c r="T4" s="22">
        <v>3.3</v>
      </c>
      <c r="U4" s="22">
        <v>5.9</v>
      </c>
      <c r="V4" s="22"/>
      <c r="W4" s="22"/>
      <c r="X4" s="22"/>
      <c r="Y4" s="22">
        <v>-6</v>
      </c>
      <c r="Z4" s="22">
        <v>10.8</v>
      </c>
      <c r="AA4" s="22"/>
      <c r="AB4" s="22"/>
      <c r="AC4" s="22"/>
      <c r="AD4" s="22">
        <v>13.2</v>
      </c>
      <c r="AE4" s="22">
        <v>1.9</v>
      </c>
      <c r="AF4" s="22">
        <v>12.97</v>
      </c>
      <c r="AG4" s="22">
        <v>44.94</v>
      </c>
      <c r="AH4" s="22">
        <v>12.44</v>
      </c>
      <c r="AI4" s="22">
        <v>45.96</v>
      </c>
    </row>
    <row r="5" spans="1:35" x14ac:dyDescent="0.25">
      <c r="A5" s="2" t="s">
        <v>13</v>
      </c>
      <c r="B5" s="25" t="s">
        <v>15</v>
      </c>
      <c r="C5" s="25"/>
      <c r="D5" s="25"/>
      <c r="F5" s="22"/>
      <c r="G5" s="25" t="s">
        <v>16</v>
      </c>
      <c r="H5" s="25"/>
      <c r="I5" s="25"/>
      <c r="K5" s="22"/>
      <c r="L5" s="25" t="s">
        <v>17</v>
      </c>
      <c r="M5" s="25"/>
      <c r="N5" s="25"/>
      <c r="P5" s="22"/>
      <c r="Q5" s="25" t="s">
        <v>2</v>
      </c>
      <c r="R5" s="25"/>
      <c r="S5" s="25"/>
      <c r="U5" s="22"/>
      <c r="V5" s="25" t="s">
        <v>4</v>
      </c>
      <c r="W5" s="25"/>
      <c r="X5" s="25"/>
      <c r="Z5" s="22"/>
      <c r="AA5" s="25" t="s">
        <v>18</v>
      </c>
      <c r="AB5" s="25"/>
      <c r="AC5" s="25"/>
      <c r="AE5" s="22"/>
    </row>
    <row r="6" spans="1:35" ht="23.25" x14ac:dyDescent="0.35">
      <c r="A6" s="19" t="s">
        <v>14</v>
      </c>
      <c r="B6" s="22"/>
      <c r="C6" s="22"/>
      <c r="D6" s="22"/>
      <c r="F6" s="22"/>
      <c r="G6" s="22"/>
      <c r="H6" s="22"/>
      <c r="I6" s="22"/>
      <c r="K6" s="22"/>
      <c r="L6" s="22"/>
      <c r="M6" s="22"/>
      <c r="N6" s="22"/>
      <c r="P6" s="22"/>
      <c r="Q6" s="22"/>
      <c r="R6" s="22"/>
      <c r="S6" s="22"/>
      <c r="U6" s="22"/>
      <c r="V6" s="22"/>
      <c r="W6" s="22"/>
      <c r="X6" s="22"/>
      <c r="Z6" s="22"/>
      <c r="AA6" s="22"/>
      <c r="AB6" s="22"/>
      <c r="AC6" s="22"/>
      <c r="AE6" s="22"/>
    </row>
  </sheetData>
  <mergeCells count="12">
    <mergeCell ref="AA5:AC5"/>
    <mergeCell ref="B3:D3"/>
    <mergeCell ref="G3:I3"/>
    <mergeCell ref="L3:N3"/>
    <mergeCell ref="Q3:S3"/>
    <mergeCell ref="V3:X3"/>
    <mergeCell ref="AA3:AC3"/>
    <mergeCell ref="B5:D5"/>
    <mergeCell ref="G5:I5"/>
    <mergeCell ref="L5:N5"/>
    <mergeCell ref="Q5:S5"/>
    <mergeCell ref="V5:X5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workbookViewId="0">
      <selection activeCell="G1" sqref="G1:G1048576"/>
    </sheetView>
  </sheetViews>
  <sheetFormatPr defaultRowHeight="15" x14ac:dyDescent="0.25"/>
  <sheetData>
    <row r="3" spans="1:7" x14ac:dyDescent="0.25">
      <c r="D3" t="s">
        <v>30</v>
      </c>
      <c r="E3" t="s">
        <v>29</v>
      </c>
    </row>
    <row r="4" spans="1:7" ht="23.25" x14ac:dyDescent="0.35">
      <c r="A4" s="10"/>
      <c r="B4" s="10"/>
      <c r="C4" s="10"/>
      <c r="D4" s="10">
        <v>5</v>
      </c>
      <c r="E4" s="10">
        <v>3</v>
      </c>
      <c r="F4" s="10">
        <v>4</v>
      </c>
      <c r="G4">
        <v>6</v>
      </c>
    </row>
    <row r="5" spans="1:7" x14ac:dyDescent="0.25">
      <c r="A5" s="25" t="s">
        <v>15</v>
      </c>
      <c r="B5" s="25"/>
      <c r="C5" s="25"/>
      <c r="D5" s="22">
        <v>4.92</v>
      </c>
      <c r="E5" s="22">
        <v>4.37</v>
      </c>
      <c r="F5" s="23">
        <v>2.35</v>
      </c>
      <c r="G5">
        <v>5.15</v>
      </c>
    </row>
    <row r="6" spans="1:7" x14ac:dyDescent="0.25">
      <c r="A6" s="22"/>
      <c r="B6" s="22"/>
      <c r="C6" s="22"/>
      <c r="D6" s="22">
        <v>24.6</v>
      </c>
      <c r="E6" s="22">
        <v>21.85</v>
      </c>
      <c r="F6" s="23">
        <v>11.75</v>
      </c>
      <c r="G6">
        <v>25.75</v>
      </c>
    </row>
    <row r="7" spans="1:7" x14ac:dyDescent="0.25">
      <c r="A7" s="25" t="s">
        <v>15</v>
      </c>
      <c r="B7" s="25"/>
      <c r="C7" s="25"/>
      <c r="E7" s="22"/>
      <c r="F7" s="23"/>
    </row>
  </sheetData>
  <mergeCells count="2">
    <mergeCell ref="A5:C5"/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8" sqref="F8"/>
    </sheetView>
  </sheetViews>
  <sheetFormatPr defaultRowHeight="15" x14ac:dyDescent="0.25"/>
  <sheetData>
    <row r="1" spans="1:7" x14ac:dyDescent="0.25">
      <c r="D1" t="s">
        <v>30</v>
      </c>
      <c r="E1" t="s">
        <v>29</v>
      </c>
    </row>
    <row r="2" spans="1:7" ht="23.25" x14ac:dyDescent="0.35">
      <c r="A2" s="10"/>
      <c r="B2" s="10"/>
      <c r="C2" s="10"/>
      <c r="D2" s="10">
        <v>5</v>
      </c>
      <c r="E2" s="10">
        <v>3</v>
      </c>
      <c r="F2" s="10">
        <v>4</v>
      </c>
      <c r="G2">
        <v>6</v>
      </c>
    </row>
    <row r="3" spans="1:7" x14ac:dyDescent="0.25">
      <c r="A3" s="25" t="s">
        <v>4</v>
      </c>
      <c r="B3" s="25"/>
      <c r="C3" s="25"/>
      <c r="D3" s="22">
        <v>-0.31</v>
      </c>
      <c r="E3" s="22">
        <v>2.1659999999999999</v>
      </c>
      <c r="F3" s="23">
        <v>-0.27</v>
      </c>
      <c r="G3">
        <v>1.98</v>
      </c>
    </row>
    <row r="4" spans="1:7" x14ac:dyDescent="0.25">
      <c r="A4" s="22"/>
      <c r="B4" s="22"/>
      <c r="C4" s="22"/>
      <c r="D4" s="22">
        <v>-6</v>
      </c>
      <c r="E4" s="22">
        <v>10.8</v>
      </c>
      <c r="F4" s="23">
        <v>-1.35</v>
      </c>
      <c r="G4">
        <v>9.9</v>
      </c>
    </row>
  </sheetData>
  <mergeCells count="1"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9" sqref="G9"/>
    </sheetView>
  </sheetViews>
  <sheetFormatPr defaultRowHeight="15" x14ac:dyDescent="0.25"/>
  <sheetData>
    <row r="1" spans="1:7" x14ac:dyDescent="0.25">
      <c r="D1" t="s">
        <v>30</v>
      </c>
      <c r="E1" t="s">
        <v>29</v>
      </c>
    </row>
    <row r="2" spans="1:7" ht="23.25" x14ac:dyDescent="0.35">
      <c r="A2" s="10"/>
      <c r="B2" s="10"/>
      <c r="C2" s="10"/>
      <c r="D2" s="10">
        <v>5</v>
      </c>
      <c r="E2" s="10">
        <v>3</v>
      </c>
      <c r="F2" s="10">
        <v>4</v>
      </c>
      <c r="G2">
        <v>6</v>
      </c>
    </row>
    <row r="3" spans="1:7" x14ac:dyDescent="0.25">
      <c r="A3" s="25" t="s">
        <v>18</v>
      </c>
      <c r="B3" s="25"/>
      <c r="C3" s="25"/>
      <c r="D3" s="22">
        <v>0.66</v>
      </c>
      <c r="E3" s="22">
        <v>0.38</v>
      </c>
      <c r="F3" s="23">
        <v>2.4500000000000002</v>
      </c>
      <c r="G3">
        <v>0.5</v>
      </c>
    </row>
    <row r="4" spans="1:7" x14ac:dyDescent="0.25">
      <c r="A4" s="22"/>
      <c r="B4" s="22"/>
      <c r="C4" s="22"/>
      <c r="D4" s="22">
        <v>3.3</v>
      </c>
      <c r="E4" s="22">
        <v>1.9</v>
      </c>
      <c r="F4" s="23">
        <v>12.25</v>
      </c>
      <c r="G4">
        <v>2.5</v>
      </c>
    </row>
  </sheetData>
  <mergeCells count="1"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9" sqref="F9"/>
    </sheetView>
  </sheetViews>
  <sheetFormatPr defaultRowHeight="15" x14ac:dyDescent="0.25"/>
  <sheetData>
    <row r="1" spans="1:7" x14ac:dyDescent="0.25">
      <c r="D1" t="s">
        <v>30</v>
      </c>
      <c r="E1" t="s">
        <v>29</v>
      </c>
    </row>
    <row r="2" spans="1:7" ht="23.25" x14ac:dyDescent="0.35">
      <c r="A2" s="10"/>
      <c r="B2" s="10"/>
      <c r="C2" s="10"/>
      <c r="D2" s="10">
        <v>5</v>
      </c>
      <c r="E2" s="10">
        <v>3</v>
      </c>
      <c r="F2" s="10">
        <v>4</v>
      </c>
      <c r="G2">
        <v>6</v>
      </c>
    </row>
    <row r="3" spans="1:7" x14ac:dyDescent="0.25">
      <c r="A3" s="25" t="s">
        <v>16</v>
      </c>
      <c r="B3" s="25"/>
      <c r="C3" s="25"/>
      <c r="D3" s="22">
        <v>2.62</v>
      </c>
      <c r="E3" s="22">
        <v>1.88</v>
      </c>
      <c r="F3" s="23">
        <v>1.1399999999999999</v>
      </c>
      <c r="G3">
        <v>1.55</v>
      </c>
    </row>
    <row r="4" spans="1:7" x14ac:dyDescent="0.25">
      <c r="A4" s="22"/>
      <c r="B4" s="22"/>
      <c r="C4" s="22"/>
      <c r="D4" s="22">
        <v>26.2</v>
      </c>
      <c r="E4" s="22">
        <v>18.8</v>
      </c>
      <c r="F4" s="23">
        <v>11.4</v>
      </c>
      <c r="G4">
        <v>15.5</v>
      </c>
    </row>
  </sheetData>
  <mergeCells count="1"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9" sqref="E9"/>
    </sheetView>
  </sheetViews>
  <sheetFormatPr defaultRowHeight="15" x14ac:dyDescent="0.25"/>
  <sheetData>
    <row r="1" spans="1:7" x14ac:dyDescent="0.25">
      <c r="D1" t="s">
        <v>30</v>
      </c>
      <c r="E1" t="s">
        <v>29</v>
      </c>
    </row>
    <row r="2" spans="1:7" ht="23.25" x14ac:dyDescent="0.35">
      <c r="A2" s="10"/>
      <c r="B2" s="10"/>
      <c r="C2" s="10"/>
      <c r="D2" s="10">
        <v>5</v>
      </c>
      <c r="E2" s="10">
        <v>3</v>
      </c>
      <c r="F2" s="10">
        <v>4</v>
      </c>
      <c r="G2">
        <v>6</v>
      </c>
    </row>
    <row r="3" spans="1:7" x14ac:dyDescent="0.25">
      <c r="A3" s="25" t="s">
        <v>17</v>
      </c>
      <c r="B3" s="25"/>
      <c r="C3" s="25"/>
      <c r="D3" s="22">
        <v>3.45</v>
      </c>
      <c r="E3" s="22">
        <v>1.41</v>
      </c>
      <c r="F3" s="23">
        <v>0.98</v>
      </c>
      <c r="G3">
        <v>2.68</v>
      </c>
    </row>
    <row r="4" spans="1:7" x14ac:dyDescent="0.25">
      <c r="A4" s="22"/>
      <c r="B4" s="22"/>
      <c r="C4" s="22"/>
      <c r="D4" s="22">
        <v>34.5</v>
      </c>
      <c r="E4" s="22">
        <v>14.1</v>
      </c>
      <c r="F4" s="23">
        <v>9.8000000000000007</v>
      </c>
      <c r="G4">
        <v>26.8</v>
      </c>
    </row>
  </sheetData>
  <mergeCells count="1"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1" sqref="F11"/>
    </sheetView>
  </sheetViews>
  <sheetFormatPr defaultRowHeight="15" x14ac:dyDescent="0.25"/>
  <sheetData>
    <row r="1" spans="1:8" x14ac:dyDescent="0.25">
      <c r="D1" t="s">
        <v>30</v>
      </c>
      <c r="E1" t="s">
        <v>29</v>
      </c>
    </row>
    <row r="2" spans="1:8" ht="23.25" x14ac:dyDescent="0.35">
      <c r="A2" s="10"/>
      <c r="B2" s="10"/>
      <c r="C2" s="10"/>
      <c r="D2" s="10">
        <v>5</v>
      </c>
      <c r="E2" s="10">
        <v>3</v>
      </c>
      <c r="F2" s="10">
        <v>4</v>
      </c>
      <c r="G2" s="10">
        <v>5</v>
      </c>
      <c r="H2">
        <v>6</v>
      </c>
    </row>
    <row r="3" spans="1:8" x14ac:dyDescent="0.25">
      <c r="A3" s="25" t="s">
        <v>2</v>
      </c>
      <c r="B3" s="25"/>
      <c r="C3" s="25"/>
      <c r="D3" s="22">
        <v>0.33</v>
      </c>
      <c r="E3" s="22">
        <v>0.59</v>
      </c>
      <c r="F3" s="23">
        <v>-0.33</v>
      </c>
      <c r="G3" s="23">
        <v>0.33</v>
      </c>
      <c r="H3">
        <v>0.37</v>
      </c>
    </row>
    <row r="4" spans="1:8" x14ac:dyDescent="0.25">
      <c r="A4" s="22"/>
      <c r="B4" s="22"/>
      <c r="C4" s="22"/>
      <c r="D4" s="22">
        <v>3.3</v>
      </c>
      <c r="E4" s="22">
        <v>5.9</v>
      </c>
      <c r="F4" s="23">
        <v>-3.3</v>
      </c>
      <c r="G4" s="23">
        <v>3.3</v>
      </c>
      <c r="H4">
        <v>3.7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Sayfa1</vt:lpstr>
      <vt:lpstr>Sayfa2</vt:lpstr>
      <vt:lpstr>TÜRKÇE</vt:lpstr>
      <vt:lpstr>MATEMATİK</vt:lpstr>
      <vt:lpstr>FEN</vt:lpstr>
      <vt:lpstr>İNK</vt:lpstr>
      <vt:lpstr>DİN</vt:lpstr>
      <vt:lpstr>İNGİLİZCE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2022-05-27T08:46:12Z</dcterms:modified>
</cp:coreProperties>
</file>